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АНЯ\ПРОГРАММА Фанеровка\"/>
    </mc:Choice>
  </mc:AlternateContent>
  <xr:revisionPtr revIDLastSave="0" documentId="13_ncr:1_{3C1A210E-DCB6-4940-8FDA-D230D18A2C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Списки" sheetId="4" state="hidden" r:id="rId2"/>
    <sheet name="Формулы" sheetId="6" state="hidden" r:id="rId3"/>
  </sheets>
  <calcPr calcId="191029"/>
  <customWorkbookViews>
    <customWorkbookView name="SolEk_@outlook.com - Личное представление" guid="{34FFF929-29B3-45A4-9C69-22F2BB12566E}" mergeInterval="0" personalView="1" maximized="1" xWindow="-8" yWindow="-8" windowWidth="1382" windowHeight="78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6" l="1"/>
  <c r="P6" i="6"/>
  <c r="P7" i="6"/>
  <c r="P8" i="6"/>
  <c r="P9" i="6"/>
  <c r="P10" i="6"/>
  <c r="P11" i="6"/>
  <c r="O5" i="6"/>
  <c r="O6" i="6"/>
  <c r="O7" i="6"/>
  <c r="O8" i="6"/>
  <c r="O9" i="6"/>
  <c r="O10" i="6"/>
  <c r="O11" i="6"/>
  <c r="N5" i="6"/>
  <c r="N6" i="6"/>
  <c r="N7" i="6"/>
  <c r="N8" i="6"/>
  <c r="N9" i="6"/>
  <c r="N10" i="6"/>
  <c r="N11" i="6"/>
  <c r="M5" i="6"/>
  <c r="M6" i="6"/>
  <c r="M7" i="6"/>
  <c r="M8" i="6"/>
  <c r="M9" i="6"/>
  <c r="M10" i="6"/>
  <c r="M11" i="6"/>
  <c r="L5" i="6"/>
  <c r="L6" i="6"/>
  <c r="L7" i="6"/>
  <c r="L8" i="6"/>
  <c r="L9" i="6"/>
  <c r="L10" i="6"/>
  <c r="L11" i="6"/>
  <c r="K5" i="6"/>
  <c r="K6" i="6"/>
  <c r="K7" i="6"/>
  <c r="K8" i="6"/>
  <c r="K9" i="6"/>
  <c r="K10" i="6"/>
  <c r="K11" i="6"/>
  <c r="P4" i="6"/>
  <c r="O4" i="6"/>
  <c r="N4" i="6"/>
  <c r="M4" i="6"/>
  <c r="L4" i="6"/>
  <c r="K4" i="6"/>
  <c r="J16" i="1" l="1"/>
  <c r="C5" i="6" l="1"/>
  <c r="C6" i="6"/>
  <c r="C7" i="6"/>
  <c r="C8" i="6"/>
  <c r="C9" i="6"/>
  <c r="C10" i="6"/>
  <c r="B5" i="6"/>
  <c r="B6" i="6"/>
  <c r="B7" i="6"/>
  <c r="B8" i="6"/>
  <c r="B9" i="6"/>
  <c r="B10" i="6"/>
  <c r="H6" i="6"/>
  <c r="H7" i="6"/>
  <c r="H8" i="6"/>
  <c r="H9" i="6"/>
  <c r="H10" i="6"/>
  <c r="C4" i="6"/>
  <c r="B4" i="6"/>
  <c r="E8" i="6" l="1"/>
  <c r="G8" i="6" s="1"/>
  <c r="E10" i="6"/>
  <c r="E6" i="6"/>
  <c r="E7" i="6"/>
  <c r="G7" i="6" s="1"/>
  <c r="I7" i="6" s="1"/>
  <c r="E9" i="6"/>
  <c r="G9" i="6" s="1"/>
  <c r="I9" i="6" s="1"/>
  <c r="H4" i="6"/>
  <c r="H5" i="6"/>
  <c r="I8" i="6"/>
  <c r="E5" i="6"/>
  <c r="G10" i="6"/>
  <c r="I10" i="6" s="1"/>
  <c r="G6" i="6"/>
  <c r="I6" i="6" s="1"/>
  <c r="G5" i="6" l="1"/>
  <c r="I5" i="6" s="1"/>
  <c r="E4" i="6" l="1"/>
  <c r="G4" i="6" s="1"/>
  <c r="I4" i="6" l="1"/>
</calcChain>
</file>

<file path=xl/sharedStrings.xml><?xml version="1.0" encoding="utf-8"?>
<sst xmlns="http://schemas.openxmlformats.org/spreadsheetml/2006/main" count="64" uniqueCount="53">
  <si>
    <t>Заявка №</t>
  </si>
  <si>
    <t>2022г.</t>
  </si>
  <si>
    <t>ЗАЯВКА для Производства</t>
  </si>
  <si>
    <t>На фанерование МДФ натуральным шпоном</t>
  </si>
  <si>
    <t>п/н</t>
  </si>
  <si>
    <t>Материал</t>
  </si>
  <si>
    <t>Длина</t>
  </si>
  <si>
    <t>Ширина</t>
  </si>
  <si>
    <t>Шпон</t>
  </si>
  <si>
    <t>Упаковка</t>
  </si>
  <si>
    <t>Примечание</t>
  </si>
  <si>
    <t>Кол.</t>
  </si>
  <si>
    <t>Менеджер</t>
  </si>
  <si>
    <t>ЗАЯВКА ОФОРМЛЕНА ВЕРНО</t>
  </si>
  <si>
    <t>(</t>
  </si>
  <si>
    <t>)</t>
  </si>
  <si>
    <t>Материалы</t>
  </si>
  <si>
    <t>МДФ</t>
  </si>
  <si>
    <t>Стрейч пленка</t>
  </si>
  <si>
    <t>Подложка низ/верх</t>
  </si>
  <si>
    <t>Полная обкладка</t>
  </si>
  <si>
    <t>Формат</t>
  </si>
  <si>
    <t>ЯСЕНЬ Белый</t>
  </si>
  <si>
    <t>БУК</t>
  </si>
  <si>
    <t>ОРЕХ Амер.</t>
  </si>
  <si>
    <t>ОЛЬХА, АНЕГРИ</t>
  </si>
  <si>
    <t>Толщ.</t>
  </si>
  <si>
    <t>Распил</t>
  </si>
  <si>
    <t>Радиальный</t>
  </si>
  <si>
    <t>Тангенциальный</t>
  </si>
  <si>
    <t>САПЕЛИ, МАКОРЕ</t>
  </si>
  <si>
    <t>ДУБ европ.</t>
  </si>
  <si>
    <t>Фанеровка</t>
  </si>
  <si>
    <t>Расчёт за кв. метр</t>
  </si>
  <si>
    <t>Кол-во</t>
  </si>
  <si>
    <t>Итог кв.м.</t>
  </si>
  <si>
    <t>Расчёт за 1 штуку</t>
  </si>
  <si>
    <t>Кв. м.</t>
  </si>
  <si>
    <t>Фанир.</t>
  </si>
  <si>
    <t>Итог сум.</t>
  </si>
  <si>
    <t>Дуб</t>
  </si>
  <si>
    <t>Яс</t>
  </si>
  <si>
    <t>Бук</t>
  </si>
  <si>
    <t>Сап</t>
  </si>
  <si>
    <t>ОРЕх</t>
  </si>
  <si>
    <t>Ольха</t>
  </si>
  <si>
    <t>Цены</t>
  </si>
  <si>
    <t>от</t>
  </si>
  <si>
    <t>ЗАКАЗЧИК</t>
  </si>
  <si>
    <t>1ст. А/2ст. С</t>
  </si>
  <si>
    <t>1ст. А/2ст. В</t>
  </si>
  <si>
    <t>1ст. А/2ст. А</t>
  </si>
  <si>
    <t>1ст. А/2ст. Бумага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</si>
</sst>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₽&quot;"/>
    <numFmt numFmtId="165" formatCode="0;\-0;;@"/>
    <numFmt numFmtId="166" formatCode="#,##0;\-0;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5" xfId="0" applyBorder="1"/>
    <xf numFmtId="0" fontId="0" fillId="0" borderId="4" xfId="0" applyBorder="1" applyAlignment="1">
      <alignment horizontal="center" vertic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36" xfId="0" applyFont="1" applyBorder="1"/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166" fontId="0" fillId="0" borderId="0" xfId="0" applyNumberForma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25" xfId="0" applyFont="1" applyBorder="1"/>
    <xf numFmtId="0" fontId="1" fillId="0" borderId="43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17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0" fillId="0" borderId="43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21"/>
  <sheetViews>
    <sheetView tabSelected="1" workbookViewId="0">
      <selection activeCell="O18" sqref="O18"/>
    </sheetView>
  </sheetViews>
  <sheetFormatPr defaultRowHeight="15" x14ac:dyDescent="0.25"/>
  <cols>
    <col min="1" max="1" width="5.7109375" customWidth="1"/>
    <col min="2" max="2" width="11.140625" customWidth="1"/>
    <col min="3" max="3" width="8.28515625" customWidth="1"/>
    <col min="4" max="5" width="10" customWidth="1"/>
    <col min="6" max="6" width="12.7109375" customWidth="1"/>
    <col min="7" max="7" width="16.85546875" customWidth="1"/>
    <col min="8" max="8" width="9.42578125" customWidth="1"/>
    <col min="9" max="9" width="8.85546875" customWidth="1"/>
    <col min="10" max="10" width="7" customWidth="1"/>
    <col min="11" max="11" width="14" customWidth="1"/>
    <col min="12" max="12" width="5.28515625" customWidth="1"/>
    <col min="13" max="13" width="18.7109375" customWidth="1"/>
    <col min="14" max="14" width="5.28515625" customWidth="1"/>
    <col min="15" max="15" width="5.140625" customWidth="1"/>
    <col min="16" max="16" width="11.42578125" customWidth="1"/>
  </cols>
  <sheetData>
    <row r="1" spans="1:16" x14ac:dyDescent="0.25">
      <c r="A1" t="s">
        <v>48</v>
      </c>
      <c r="C1" s="78"/>
      <c r="D1" s="78"/>
      <c r="E1" s="78"/>
      <c r="F1" s="72"/>
    </row>
    <row r="2" spans="1:16" ht="17.25" customHeight="1" thickBot="1" x14ac:dyDescent="0.35">
      <c r="I2" s="80" t="s">
        <v>0</v>
      </c>
      <c r="J2" s="80"/>
      <c r="K2" s="3"/>
      <c r="L2" s="18" t="s">
        <v>47</v>
      </c>
      <c r="M2" s="1"/>
      <c r="N2" t="s">
        <v>1</v>
      </c>
    </row>
    <row r="4" spans="1:16" ht="18.75" x14ac:dyDescent="0.3">
      <c r="F4" s="2" t="s">
        <v>2</v>
      </c>
      <c r="G4" s="2"/>
    </row>
    <row r="5" spans="1:16" ht="18.75" x14ac:dyDescent="0.3">
      <c r="E5" s="2" t="s">
        <v>3</v>
      </c>
    </row>
    <row r="6" spans="1:16" ht="15.75" thickBot="1" x14ac:dyDescent="0.3">
      <c r="K6" s="10" t="s">
        <v>12</v>
      </c>
      <c r="L6" s="81"/>
      <c r="M6" s="81"/>
    </row>
    <row r="7" spans="1:16" ht="23.25" customHeight="1" x14ac:dyDescent="0.25">
      <c r="A7" s="86" t="s">
        <v>4</v>
      </c>
      <c r="B7" s="92" t="s">
        <v>5</v>
      </c>
      <c r="C7" s="86" t="s">
        <v>26</v>
      </c>
      <c r="D7" s="99" t="s">
        <v>21</v>
      </c>
      <c r="E7" s="100"/>
      <c r="F7" s="86" t="s">
        <v>8</v>
      </c>
      <c r="G7" s="86" t="s">
        <v>27</v>
      </c>
      <c r="H7" s="92" t="s">
        <v>32</v>
      </c>
      <c r="I7" s="101"/>
      <c r="J7" s="86" t="s">
        <v>11</v>
      </c>
      <c r="K7" s="92" t="s">
        <v>9</v>
      </c>
      <c r="L7" s="93"/>
      <c r="M7" s="84" t="s">
        <v>10</v>
      </c>
      <c r="N7" s="50"/>
      <c r="O7" s="49"/>
      <c r="P7" s="49"/>
    </row>
    <row r="8" spans="1:16" ht="30" customHeight="1" thickBot="1" x14ac:dyDescent="0.3">
      <c r="A8" s="87"/>
      <c r="B8" s="94"/>
      <c r="C8" s="87"/>
      <c r="D8" s="8" t="s">
        <v>6</v>
      </c>
      <c r="E8" s="9" t="s">
        <v>7</v>
      </c>
      <c r="F8" s="87"/>
      <c r="G8" s="87"/>
      <c r="H8" s="94"/>
      <c r="I8" s="102"/>
      <c r="J8" s="87"/>
      <c r="K8" s="94"/>
      <c r="L8" s="95"/>
      <c r="M8" s="85"/>
      <c r="N8" s="50"/>
      <c r="O8" s="49"/>
      <c r="P8" s="49"/>
    </row>
    <row r="9" spans="1:16" ht="28.5" customHeight="1" x14ac:dyDescent="0.25">
      <c r="A9" s="41">
        <v>1</v>
      </c>
      <c r="B9" s="64"/>
      <c r="C9" s="65"/>
      <c r="D9" s="65"/>
      <c r="E9" s="65"/>
      <c r="F9" s="66"/>
      <c r="G9" s="67"/>
      <c r="H9" s="90"/>
      <c r="I9" s="90"/>
      <c r="J9" s="68"/>
      <c r="K9" s="90"/>
      <c r="L9" s="91"/>
      <c r="M9" s="69"/>
      <c r="N9" s="51"/>
      <c r="O9" s="51"/>
      <c r="P9" s="47"/>
    </row>
    <row r="10" spans="1:16" ht="28.5" customHeight="1" x14ac:dyDescent="0.25">
      <c r="A10" s="23">
        <v>2</v>
      </c>
      <c r="B10" s="70"/>
      <c r="C10" s="62"/>
      <c r="D10" s="60"/>
      <c r="E10" s="60"/>
      <c r="F10" s="42"/>
      <c r="G10" s="63"/>
      <c r="H10" s="97"/>
      <c r="I10" s="97"/>
      <c r="J10" s="17"/>
      <c r="K10" s="82"/>
      <c r="L10" s="83"/>
      <c r="M10" s="35"/>
      <c r="N10" s="51"/>
      <c r="O10" s="51"/>
      <c r="P10" s="47"/>
    </row>
    <row r="11" spans="1:16" ht="28.5" customHeight="1" x14ac:dyDescent="0.25">
      <c r="A11" s="23">
        <v>3</v>
      </c>
      <c r="B11" s="70"/>
      <c r="C11" s="62"/>
      <c r="D11" s="60"/>
      <c r="E11" s="60"/>
      <c r="F11" s="42"/>
      <c r="G11" s="63"/>
      <c r="H11" s="97"/>
      <c r="I11" s="97"/>
      <c r="J11" s="17"/>
      <c r="K11" s="82"/>
      <c r="L11" s="83"/>
      <c r="M11" s="35"/>
      <c r="N11" s="51"/>
      <c r="O11" s="51"/>
      <c r="P11" s="47"/>
    </row>
    <row r="12" spans="1:16" ht="28.5" customHeight="1" x14ac:dyDescent="0.25">
      <c r="A12" s="23">
        <v>4</v>
      </c>
      <c r="B12" s="70"/>
      <c r="C12" s="62"/>
      <c r="D12" s="60"/>
      <c r="E12" s="60"/>
      <c r="F12" s="42"/>
      <c r="G12" s="63"/>
      <c r="H12" s="97"/>
      <c r="I12" s="97"/>
      <c r="J12" s="17"/>
      <c r="K12" s="82"/>
      <c r="L12" s="83"/>
      <c r="M12" s="35"/>
      <c r="N12" s="51"/>
      <c r="O12" s="51"/>
      <c r="P12" s="47"/>
    </row>
    <row r="13" spans="1:16" ht="28.5" customHeight="1" x14ac:dyDescent="0.25">
      <c r="A13" s="23">
        <v>5</v>
      </c>
      <c r="B13" s="70"/>
      <c r="C13" s="62"/>
      <c r="D13" s="60"/>
      <c r="E13" s="60"/>
      <c r="F13" s="42"/>
      <c r="G13" s="63"/>
      <c r="H13" s="97"/>
      <c r="I13" s="97"/>
      <c r="J13" s="17"/>
      <c r="K13" s="82"/>
      <c r="L13" s="83"/>
      <c r="M13" s="35"/>
      <c r="N13" s="51"/>
      <c r="O13" s="51"/>
      <c r="P13" s="47"/>
    </row>
    <row r="14" spans="1:16" ht="28.5" customHeight="1" x14ac:dyDescent="0.25">
      <c r="A14" s="23">
        <v>6</v>
      </c>
      <c r="B14" s="70"/>
      <c r="C14" s="62"/>
      <c r="D14" s="60"/>
      <c r="E14" s="60"/>
      <c r="F14" s="42"/>
      <c r="G14" s="63"/>
      <c r="H14" s="97"/>
      <c r="I14" s="97"/>
      <c r="J14" s="17"/>
      <c r="K14" s="82"/>
      <c r="L14" s="83"/>
      <c r="M14" s="35"/>
      <c r="N14" s="51"/>
      <c r="O14" s="51"/>
      <c r="P14" s="47"/>
    </row>
    <row r="15" spans="1:16" ht="28.5" customHeight="1" thickBot="1" x14ac:dyDescent="0.3">
      <c r="A15" s="24">
        <v>7</v>
      </c>
      <c r="B15" s="71"/>
      <c r="C15" s="43"/>
      <c r="D15" s="61"/>
      <c r="E15" s="61"/>
      <c r="F15" s="44"/>
      <c r="G15" s="45"/>
      <c r="H15" s="98"/>
      <c r="I15" s="98"/>
      <c r="J15" s="46"/>
      <c r="K15" s="88"/>
      <c r="L15" s="89"/>
      <c r="M15" s="9"/>
      <c r="N15" s="51"/>
      <c r="O15" s="51"/>
      <c r="P15" s="47"/>
    </row>
    <row r="16" spans="1:16" ht="15.75" thickBot="1" x14ac:dyDescent="0.3">
      <c r="J16" s="77">
        <f>SUM(J9:J15)</f>
        <v>0</v>
      </c>
      <c r="M16" s="12"/>
      <c r="N16" s="79"/>
      <c r="O16" s="79"/>
      <c r="P16" s="48"/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1" spans="1:13" x14ac:dyDescent="0.25">
      <c r="A21" s="96" t="s">
        <v>13</v>
      </c>
      <c r="B21" s="96"/>
      <c r="C21" s="96"/>
      <c r="D21" s="96"/>
      <c r="E21" s="4"/>
      <c r="F21" s="4"/>
      <c r="G21" s="4"/>
      <c r="H21" s="4" t="s">
        <v>14</v>
      </c>
      <c r="I21" s="4"/>
      <c r="J21" t="s">
        <v>15</v>
      </c>
    </row>
  </sheetData>
  <protectedRanges>
    <protectedRange algorithmName="SHA-512" hashValue="yLqzNJe4zzTfy7uFBFPPXH/9dvob++ogDHkwaaotsnImh/A2YZoyJPuwqwYytp8I1HKIC3ilK4yjBoSq3fQOCQ==" saltValue="vfHLMe+gLmklhOBQheNY+g==" spinCount="100000" sqref="A7:M15" name="Таблица без цен"/>
    <protectedRange algorithmName="SHA-512" hashValue="0+WGpmBSjRpU4BG0GB9bs88yu5wHPEKVx/LNpaA25gIMX12p9M4UjBUh9NzuW3luDpH979Cbs2Dvpv+OkFVR+w==" saltValue="Xr3WJvQH8jCM4EX//4feig==" spinCount="100000" sqref="A1:P6" name="Верх"/>
    <protectedRange algorithmName="SHA-512" hashValue="ZlBWUg2slZqzbB6LLrOUxSAHAtpnOkC2YFY6QO30dJghYXE2+9GiG9xVEjH0r8rTq8OnllTXxoWo2xYyxuPgow==" saltValue="vhXAoXw9LPUgNkFTifM3Mg==" spinCount="100000" sqref="A16:M21" name="Низ"/>
  </protectedRanges>
  <dataConsolidate/>
  <customSheetViews>
    <customSheetView guid="{34FFF929-29B3-45A4-9C69-22F2BB12566E}">
      <selection activeCell="M9" sqref="M9"/>
      <pageMargins left="0.25" right="0.25" top="0.75" bottom="0.75" header="0.3" footer="0.3"/>
      <pageSetup paperSize="9" orientation="landscape" verticalDpi="0" r:id="rId1"/>
    </customSheetView>
  </customSheetViews>
  <mergeCells count="29">
    <mergeCell ref="A21:D21"/>
    <mergeCell ref="A7:A8"/>
    <mergeCell ref="B7:B8"/>
    <mergeCell ref="H13:I13"/>
    <mergeCell ref="H14:I14"/>
    <mergeCell ref="H15:I15"/>
    <mergeCell ref="F7:F8"/>
    <mergeCell ref="C7:C8"/>
    <mergeCell ref="D7:E7"/>
    <mergeCell ref="G7:G8"/>
    <mergeCell ref="H7:I8"/>
    <mergeCell ref="H9:I9"/>
    <mergeCell ref="H10:I10"/>
    <mergeCell ref="H11:I11"/>
    <mergeCell ref="H12:I12"/>
    <mergeCell ref="C1:E1"/>
    <mergeCell ref="N16:O16"/>
    <mergeCell ref="I2:J2"/>
    <mergeCell ref="L6:M6"/>
    <mergeCell ref="K10:L10"/>
    <mergeCell ref="K11:L11"/>
    <mergeCell ref="K12:L12"/>
    <mergeCell ref="K13:L13"/>
    <mergeCell ref="M7:M8"/>
    <mergeCell ref="J7:J8"/>
    <mergeCell ref="K14:L14"/>
    <mergeCell ref="K15:L15"/>
    <mergeCell ref="K9:L9"/>
    <mergeCell ref="K7:L8"/>
  </mergeCells>
  <pageMargins left="0.25" right="0.25" top="0.75" bottom="0.75" header="0.3" footer="0.3"/>
  <pageSetup paperSize="9" orientation="landscape" verticalDpi="0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xr:uid="{00000000-0002-0000-0000-000000000000}">
          <x14:formula1>
            <xm:f>Списки!$A$2:$A$3</xm:f>
          </x14:formula1>
          <xm:sqref>B9</xm:sqref>
        </x14:dataValidation>
        <x14:dataValidation type="list" allowBlank="1" showInputMessage="1" showErrorMessage="1" xr:uid="{00000000-0002-0000-0000-000001000000}">
          <x14:formula1>
            <xm:f>Списки!$C$2:$C$5</xm:f>
          </x14:formula1>
          <xm:sqref>K9:L9</xm:sqref>
        </x14:dataValidation>
        <x14:dataValidation type="list" allowBlank="1" xr:uid="{00000000-0002-0000-0000-000002000000}">
          <x14:formula1>
            <xm:f>Списки!$E$2:$E$8</xm:f>
          </x14:formula1>
          <xm:sqref>F9</xm:sqref>
        </x14:dataValidation>
        <x14:dataValidation type="list" xr:uid="{00000000-0002-0000-0000-000003000000}">
          <x14:formula1>
            <xm:f>Списки!$G$2:$G$16</xm:f>
          </x14:formula1>
          <xm:sqref>C9</xm:sqref>
        </x14:dataValidation>
        <x14:dataValidation type="list" allowBlank="1" xr:uid="{00000000-0002-0000-0000-000004000000}">
          <x14:formula1>
            <xm:f>Списки!$I$2:$I$4</xm:f>
          </x14:formula1>
          <xm:sqref>G9</xm:sqref>
        </x14:dataValidation>
        <x14:dataValidation type="list" xr:uid="{00000000-0002-0000-0000-000005000000}">
          <x14:formula1>
            <xm:f>Списки!$A$10:$A$13</xm:f>
          </x14:formula1>
          <xm:sqref>H10:I15</xm:sqref>
        </x14:dataValidation>
        <x14:dataValidation type="list" xr:uid="{00000000-0002-0000-0000-000006000000}">
          <x14:formula1>
            <xm:f>Списки!$A$2:$A$2</xm:f>
          </x14:formula1>
          <xm:sqref>B10:B15</xm:sqref>
        </x14:dataValidation>
        <x14:dataValidation type="list" allowBlank="1" showInputMessage="1" showErrorMessage="1" xr:uid="{00000000-0002-0000-0000-000007000000}">
          <x14:formula1>
            <xm:f>Списки!$C$2:$C$4</xm:f>
          </x14:formula1>
          <xm:sqref>K10:L15</xm:sqref>
        </x14:dataValidation>
        <x14:dataValidation type="list" allowBlank="1" xr:uid="{00000000-0002-0000-0000-000008000000}">
          <x14:formula1>
            <xm:f>Списки!$E$2:$E$7</xm:f>
          </x14:formula1>
          <xm:sqref>F10:F15</xm:sqref>
        </x14:dataValidation>
        <x14:dataValidation type="list" xr:uid="{00000000-0002-0000-0000-000009000000}">
          <x14:formula1>
            <xm:f>Списки!$G$2:$G$15</xm:f>
          </x14:formula1>
          <xm:sqref>C10:C15</xm:sqref>
        </x14:dataValidation>
        <x14:dataValidation type="list" allowBlank="1" xr:uid="{00000000-0002-0000-0000-00000A000000}">
          <x14:formula1>
            <xm:f>Списки!$I$2:$I$3</xm:f>
          </x14:formula1>
          <xm:sqref>G10:G15</xm:sqref>
        </x14:dataValidation>
        <x14:dataValidation type="list" xr:uid="{00000000-0002-0000-0000-00000B000000}">
          <x14:formula1>
            <xm:f>Списки!$A$10:$A$14</xm:f>
          </x14:formula1>
          <xm:sqref>H9:I9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I16"/>
  <sheetViews>
    <sheetView workbookViewId="0">
      <selection activeCell="A10" sqref="A10:A13"/>
    </sheetView>
  </sheetViews>
  <sheetFormatPr defaultRowHeight="15" x14ac:dyDescent="0.25"/>
  <cols>
    <col min="1" max="1" width="19.42578125" customWidth="1"/>
    <col min="3" max="3" width="22.85546875" customWidth="1"/>
    <col min="4" max="4" width="10.5703125" customWidth="1"/>
    <col min="5" max="5" width="17.28515625" customWidth="1"/>
    <col min="9" max="9" width="16.5703125" customWidth="1"/>
  </cols>
  <sheetData>
    <row r="1" spans="1:9" ht="15.75" thickBot="1" x14ac:dyDescent="0.3">
      <c r="A1" s="54" t="s">
        <v>16</v>
      </c>
      <c r="C1" s="54" t="s">
        <v>9</v>
      </c>
      <c r="E1" s="56" t="s">
        <v>8</v>
      </c>
      <c r="F1" s="11"/>
      <c r="G1" s="54" t="s">
        <v>26</v>
      </c>
      <c r="I1" s="54" t="s">
        <v>27</v>
      </c>
    </row>
    <row r="2" spans="1:9" x14ac:dyDescent="0.25">
      <c r="A2" s="53" t="s">
        <v>17</v>
      </c>
      <c r="C2" s="55" t="s">
        <v>18</v>
      </c>
      <c r="E2" s="57" t="s">
        <v>31</v>
      </c>
      <c r="F2" s="12"/>
      <c r="G2" s="53">
        <v>3</v>
      </c>
      <c r="I2" s="53" t="s">
        <v>28</v>
      </c>
    </row>
    <row r="3" spans="1:9" ht="15.75" thickBot="1" x14ac:dyDescent="0.3">
      <c r="A3" s="52"/>
      <c r="C3" s="6" t="s">
        <v>19</v>
      </c>
      <c r="E3" s="14" t="s">
        <v>22</v>
      </c>
      <c r="F3" s="12"/>
      <c r="G3" s="16">
        <v>4</v>
      </c>
      <c r="I3" s="16" t="s">
        <v>29</v>
      </c>
    </row>
    <row r="4" spans="1:9" ht="15.75" thickBot="1" x14ac:dyDescent="0.3">
      <c r="C4" s="6" t="s">
        <v>20</v>
      </c>
      <c r="E4" s="14" t="s">
        <v>23</v>
      </c>
      <c r="F4" s="13"/>
      <c r="G4" s="16">
        <v>6</v>
      </c>
      <c r="I4" s="15"/>
    </row>
    <row r="5" spans="1:9" ht="15.75" thickBot="1" x14ac:dyDescent="0.3">
      <c r="A5" s="21"/>
      <c r="C5" s="52"/>
      <c r="E5" s="14" t="s">
        <v>30</v>
      </c>
      <c r="F5" s="13"/>
      <c r="G5" s="16">
        <v>8</v>
      </c>
    </row>
    <row r="6" spans="1:9" x14ac:dyDescent="0.25">
      <c r="A6" s="26"/>
      <c r="E6" s="14" t="s">
        <v>24</v>
      </c>
      <c r="F6" s="13"/>
      <c r="G6" s="16">
        <v>10</v>
      </c>
    </row>
    <row r="7" spans="1:9" x14ac:dyDescent="0.25">
      <c r="A7" s="26"/>
      <c r="E7" s="14" t="s">
        <v>25</v>
      </c>
      <c r="F7" s="13"/>
      <c r="G7" s="16">
        <v>12</v>
      </c>
    </row>
    <row r="8" spans="1:9" ht="15.75" thickBot="1" x14ac:dyDescent="0.3">
      <c r="A8" s="25"/>
      <c r="E8" s="15"/>
      <c r="F8" s="13"/>
      <c r="G8" s="16">
        <v>16</v>
      </c>
    </row>
    <row r="9" spans="1:9" ht="15.75" thickBot="1" x14ac:dyDescent="0.3">
      <c r="A9" s="74" t="s">
        <v>32</v>
      </c>
      <c r="G9" s="16">
        <v>18</v>
      </c>
    </row>
    <row r="10" spans="1:9" x14ac:dyDescent="0.25">
      <c r="A10" s="75" t="s">
        <v>52</v>
      </c>
      <c r="G10" s="16">
        <v>19</v>
      </c>
    </row>
    <row r="11" spans="1:9" x14ac:dyDescent="0.25">
      <c r="A11" s="22" t="s">
        <v>50</v>
      </c>
      <c r="G11" s="16">
        <v>22</v>
      </c>
    </row>
    <row r="12" spans="1:9" x14ac:dyDescent="0.25">
      <c r="A12" s="59" t="s">
        <v>51</v>
      </c>
      <c r="G12" s="16">
        <v>25</v>
      </c>
    </row>
    <row r="13" spans="1:9" x14ac:dyDescent="0.25">
      <c r="A13" s="16" t="s">
        <v>49</v>
      </c>
      <c r="G13" s="16">
        <v>32</v>
      </c>
    </row>
    <row r="14" spans="1:9" ht="15.75" thickBot="1" x14ac:dyDescent="0.3">
      <c r="A14" s="7"/>
      <c r="G14" s="16">
        <v>36</v>
      </c>
    </row>
    <row r="15" spans="1:9" x14ac:dyDescent="0.25">
      <c r="G15" s="58">
        <v>38</v>
      </c>
    </row>
    <row r="16" spans="1:9" ht="15.75" thickBot="1" x14ac:dyDescent="0.3">
      <c r="G16" s="15"/>
    </row>
  </sheetData>
  <sheetProtection algorithmName="SHA-512" hashValue="O/rBe4SWwVe9NAEm9MrixizDUkwvS88HIACv5INMDvrDQqRK+6fLm3PgKk71Zjunfc5yBlM5pwiy0aVXzvF6Xg==" saltValue="TIYhlS340OeBHuSCgS/+Ig==" spinCount="100000" sheet="1" objects="1" scenarios="1"/>
  <customSheetViews>
    <customSheetView guid="{34FFF929-29B3-45A4-9C69-22F2BB12566E}" state="hidden">
      <selection activeCell="A2" sqref="A2"/>
      <pageMargins left="0.7" right="0.7" top="0.75" bottom="0.75" header="0.3" footer="0.3"/>
      <pageSetup paperSize="9" orientation="portrait" horizontalDpi="0" verticalDpi="0" r:id="rId1"/>
    </customSheetView>
  </customSheetView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P17"/>
  <sheetViews>
    <sheetView workbookViewId="0">
      <selection activeCell="O4" sqref="O4"/>
    </sheetView>
  </sheetViews>
  <sheetFormatPr defaultRowHeight="15" x14ac:dyDescent="0.25"/>
  <cols>
    <col min="5" max="5" width="10.5703125" customWidth="1"/>
    <col min="8" max="8" width="10.85546875" customWidth="1"/>
  </cols>
  <sheetData>
    <row r="1" spans="1:16" ht="15.75" thickBot="1" x14ac:dyDescent="0.3"/>
    <row r="2" spans="1:16" ht="15.75" thickBot="1" x14ac:dyDescent="0.3">
      <c r="B2" s="92" t="s">
        <v>33</v>
      </c>
      <c r="C2" s="93"/>
      <c r="D2" s="93"/>
      <c r="E2" s="101"/>
      <c r="F2" s="21"/>
      <c r="G2" s="103" t="s">
        <v>36</v>
      </c>
      <c r="H2" s="104"/>
      <c r="I2" s="105"/>
      <c r="K2" s="106" t="s">
        <v>46</v>
      </c>
      <c r="L2" s="106"/>
      <c r="M2" s="106"/>
      <c r="N2" s="106"/>
      <c r="O2" s="106"/>
      <c r="P2" s="106"/>
    </row>
    <row r="3" spans="1:16" ht="15.75" thickBot="1" x14ac:dyDescent="0.3">
      <c r="B3" s="19" t="s">
        <v>6</v>
      </c>
      <c r="C3" s="37" t="s">
        <v>7</v>
      </c>
      <c r="D3" s="37" t="s">
        <v>34</v>
      </c>
      <c r="E3" s="20" t="s">
        <v>35</v>
      </c>
      <c r="F3" s="21"/>
      <c r="G3" s="38" t="s">
        <v>37</v>
      </c>
      <c r="H3" s="39" t="s">
        <v>38</v>
      </c>
      <c r="I3" s="40" t="s">
        <v>39</v>
      </c>
      <c r="K3" s="76" t="s">
        <v>40</v>
      </c>
      <c r="L3" s="76" t="s">
        <v>41</v>
      </c>
      <c r="M3" s="76" t="s">
        <v>42</v>
      </c>
      <c r="N3" s="76" t="s">
        <v>43</v>
      </c>
      <c r="O3" s="76" t="s">
        <v>44</v>
      </c>
      <c r="P3" s="76" t="s">
        <v>45</v>
      </c>
    </row>
    <row r="4" spans="1:16" ht="15.75" thickBot="1" x14ac:dyDescent="0.3">
      <c r="A4" s="36">
        <v>1</v>
      </c>
      <c r="B4" s="31">
        <f>Лист1!D9</f>
        <v>0</v>
      </c>
      <c r="C4" s="32">
        <f>Лист1!E9</f>
        <v>0</v>
      </c>
      <c r="D4" s="32">
        <v>1</v>
      </c>
      <c r="E4" s="33">
        <f>B4*C4*D4/1000000</f>
        <v>0</v>
      </c>
      <c r="F4" s="21"/>
      <c r="G4" s="34">
        <f>E4</f>
        <v>0</v>
      </c>
      <c r="H4" s="5">
        <f>IF(Лист1!F9="ДУБ европ.",K4,IF(Лист1!F9="ЯСЕНЬ Белый",L4,IF(Лист1!F9="БУК",M4,IF(Лист1!F9="САПЕЛИ, МАКОРЕ",N4,IF(Лист1!F9="ОРЕХ Амер.",O4,IF(Лист1!F9="ОЛЬХА, АНЕГРИ",P4,0))))))</f>
        <v>0</v>
      </c>
      <c r="I4" s="35">
        <f>ROUNDDOWN(H4*G4,0)</f>
        <v>0</v>
      </c>
      <c r="K4" s="73" t="b">
        <f>IF(Лист1!F9="ДУБ европ.",(IF(Лист1!H9="1ст. А/2ст. Бумага",SUMIFS(#REF!,#REF!,Лист1!C9),IF(Лист1!H9="1ст. А/2ст. В",SUMIFS(#REF!,#REF!,Лист1!C9),IF(Лист1!H9="1ст. А/2ст. А",SUMIFS(#REF!,#REF!,Лист1!C9),IF(Лист1!H9="1ст. А/2ст. С",SUMIFS(#REF!,#REF!,Лист1!C9),0))))))</f>
        <v>0</v>
      </c>
      <c r="L4" s="73" t="b">
        <f>IF(Лист1!F9="ЯСЕНЬ Белый",(IF(Лист1!H9="1ст. А/2ст. Бумага",SUMIFS(#REF!,#REF!,Лист1!C9),IF(Лист1!H9="1ст. А/2ст. А",SUMIFS(#REF!,#REF!,Лист1!C9),IF(Лист1!H9="1ст. А/2ст. С",SUMIFS(#REF!,#REF!,Лист1!C9),0)))))</f>
        <v>0</v>
      </c>
      <c r="M4" s="73" t="b">
        <f>IF(Лист1!F9="БУК",(IF(Лист1!H9="1ст. А/2ст. Бумага",SUMIFS(#REF!,#REF!,Лист1!C9),IF(Лист1!H9="1ст. А/2ст. А",SUMIFS(#REF!,#REF!,Лист1!C9),IF(Лист1!H9="1ст. А/2ст. С",SUMIFS(#REF!,#REF!,Лист1!C9),0)))))</f>
        <v>0</v>
      </c>
      <c r="N4" s="73" t="b">
        <f>IF(Лист1!F9="САПЕЛИ, МАКОРЕ",(IF(Лист1!H9="1ст. А/2ст. Бумага",SUMIFS(#REF!,#REF!,Лист1!C9),IF(Лист1!H9="1ст. А/2ст. А",SUMIFS(#REF!,#REF!,Лист1!C9),IF(Лист1!H9="1ст. А/2ст. С",SUMIFS(#REF!,#REF!,Лист1!C9),0)))))</f>
        <v>0</v>
      </c>
      <c r="O4" s="73" t="b">
        <f>IF(Лист1!F9="ОРЕХ Амер.",(IF(Лист1!H9="1ст. А/2ст. Бумага",SUMIFS(#REF!,#REF!,Лист1!C9),IF(Лист1!H9="1ст. А/2ст. В",SUMIFS(#REF!,#REF!,Лист1!C9),IF(Лист1!H9="1ст. А/2ст. А",SUMIFS(#REF!,#REF!,Лист1!C9),IF(Лист1!H9="1ст. А/2ст. С",SUMIFS(#REF!,#REF!,Лист1!C9),0))))))</f>
        <v>0</v>
      </c>
      <c r="P4" s="73" t="b">
        <f>IF(Лист1!F9="ОЛЬХА, АНЕГРИ",(IF(Лист1!H9="1ст. А/2ст. Бумага",SUMIFS(#REF!,#REF!,Лист1!C9),IF(Лист1!H9="1ст. А/2ст. А",SUMIFS(#REF!,#REF!,Лист1!C9),IF(Лист1!H9="1ст. А/2ст. С",SUMIFS(#REF!,#REF!,Лист1!C9),0)))))</f>
        <v>0</v>
      </c>
    </row>
    <row r="5" spans="1:16" ht="15.75" thickBot="1" x14ac:dyDescent="0.3">
      <c r="A5" s="36">
        <v>2</v>
      </c>
      <c r="B5" s="31">
        <f>Лист1!D10</f>
        <v>0</v>
      </c>
      <c r="C5" s="32">
        <f>Лист1!E10</f>
        <v>0</v>
      </c>
      <c r="D5" s="32">
        <v>1</v>
      </c>
      <c r="E5" s="33">
        <f t="shared" ref="E5:E10" si="0">B5*C5*D5/1000000</f>
        <v>0</v>
      </c>
      <c r="G5" s="34">
        <f t="shared" ref="G5:G10" si="1">E5</f>
        <v>0</v>
      </c>
      <c r="H5" s="5">
        <f>IF(Лист1!F10="ДУБ европ.",K5,IF(Лист1!F10="ЯСЕНЬ Белый",L5,IF(Лист1!F10="БУК",M5,IF(Лист1!F10="САПЕЛИ, МАКОРЕ",N5,IF(Лист1!F10="ОРЕХ Амер.",O5,IF(Лист1!F10="ОЛЬХА, АНЕГРИ",P5,0))))))</f>
        <v>0</v>
      </c>
      <c r="I5" s="35">
        <f t="shared" ref="I5:I10" si="2">ROUNDDOWN(H5*G5,0)</f>
        <v>0</v>
      </c>
      <c r="K5" s="73" t="b">
        <f>IF(Лист1!F10="ДУБ европ.",(IF(Лист1!H10="1ст. А/2ст. Бумага",SUMIFS(#REF!,#REF!,Лист1!C10),IF(Лист1!H10="1ст. А/2ст. В",SUMIFS(#REF!,#REF!,Лист1!C10),IF(Лист1!H10="1ст. А/2ст. А",SUMIFS(#REF!,#REF!,Лист1!C10),IF(Лист1!H10="1ст. А/2ст. С",SUMIFS(#REF!,#REF!,Лист1!C10),0))))))</f>
        <v>0</v>
      </c>
      <c r="L5" s="73" t="b">
        <f>IF(Лист1!F10="ЯСЕНЬ Белый",(IF(Лист1!H10="1ст. А/2ст. Бумага",SUMIFS(#REF!,#REF!,Лист1!C10),IF(Лист1!H10="1ст. А/2ст. А",SUMIFS(#REF!,#REF!,Лист1!C10),IF(Лист1!H10="1ст. А/2ст. С",SUMIFS(#REF!,#REF!,Лист1!C10),0)))))</f>
        <v>0</v>
      </c>
      <c r="M5" s="73" t="b">
        <f>IF(Лист1!F10="БУК",(IF(Лист1!H10="1ст. А/2ст. Бумага",SUMIFS(#REF!,#REF!,Лист1!C10),IF(Лист1!H10="1ст. А/2ст. А",SUMIFS(#REF!,#REF!,Лист1!C10),IF(Лист1!H10="1ст. А/2ст. С",SUMIFS(#REF!,#REF!,Лист1!C10),0)))))</f>
        <v>0</v>
      </c>
      <c r="N5" s="73" t="b">
        <f>IF(Лист1!F10="САПЕЛИ, МАКОРЕ",(IF(Лист1!H10="1ст. А/2ст. Бумага",SUMIFS(#REF!,#REF!,Лист1!C10),IF(Лист1!H10="1ст. А/2ст. А",SUMIFS(#REF!,#REF!,Лист1!C10),IF(Лист1!H10="1ст. А/2ст. С",SUMIFS(#REF!,#REF!,Лист1!C10),0)))))</f>
        <v>0</v>
      </c>
      <c r="O5" s="73" t="b">
        <f>IF(Лист1!F10="ОРЕХ Амер.",(IF(Лист1!H10="1ст. А/2ст. Бумага",SUMIFS(#REF!,#REF!,Лист1!C10),IF(Лист1!H10="1ст. А/2ст. В",SUMIFS(#REF!,#REF!,Лист1!C10),IF(Лист1!H10="1ст. А/2ст. А",SUMIFS(#REF!,#REF!,Лист1!C10),IF(Лист1!H10="1ст. А/2ст. С",SUMIFS(#REF!,#REF!,Лист1!C10),0))))))</f>
        <v>0</v>
      </c>
      <c r="P5" s="73" t="b">
        <f>IF(Лист1!F10="ОЛЬХА, АНЕГРИ",(IF(Лист1!H10="1ст. А/2ст. Бумага",SUMIFS(#REF!,#REF!,Лист1!C10),IF(Лист1!H10="1ст. А/2ст. А",SUMIFS(#REF!,#REF!,Лист1!C10),IF(Лист1!H10="1ст. А/2ст. С",SUMIFS(#REF!,#REF!,Лист1!C10),0)))))</f>
        <v>0</v>
      </c>
    </row>
    <row r="6" spans="1:16" ht="15.75" thickBot="1" x14ac:dyDescent="0.3">
      <c r="A6" s="36">
        <v>3</v>
      </c>
      <c r="B6" s="31">
        <f>Лист1!D11</f>
        <v>0</v>
      </c>
      <c r="C6" s="32">
        <f>Лист1!E11</f>
        <v>0</v>
      </c>
      <c r="D6" s="32">
        <v>1</v>
      </c>
      <c r="E6" s="33">
        <f t="shared" si="0"/>
        <v>0</v>
      </c>
      <c r="G6" s="34">
        <f t="shared" si="1"/>
        <v>0</v>
      </c>
      <c r="H6" s="5">
        <f>IF(Лист1!F11="ДУБ европ.",K6,IF(Лист1!F11="ЯСЕНЬ Белый",L6,IF(Лист1!F11="БУК",M6,IF(Лист1!F11="САПЕЛИ, МАКОРЕ",N6,IF(Лист1!F11="ОРЕХ Амер.",O6,IF(Лист1!F11="ОЛЬХА, АНЕГРИ",P6,0))))))</f>
        <v>0</v>
      </c>
      <c r="I6" s="35">
        <f t="shared" si="2"/>
        <v>0</v>
      </c>
      <c r="K6" s="73" t="b">
        <f>IF(Лист1!F11="ДУБ европ.",(IF(Лист1!H11="1ст. А/2ст. Бумага",SUMIFS(#REF!,#REF!,Лист1!C11),IF(Лист1!H11="1ст. А/2ст. В",SUMIFS(#REF!,#REF!,Лист1!C11),IF(Лист1!H11="1ст. А/2ст. А",SUMIFS(#REF!,#REF!,Лист1!C11),IF(Лист1!H11="1ст. А/2ст. С",SUMIFS(#REF!,#REF!,Лист1!C11),0))))))</f>
        <v>0</v>
      </c>
      <c r="L6" s="73" t="b">
        <f>IF(Лист1!F11="ЯСЕНЬ Белый",(IF(Лист1!H11="1ст. А/2ст. Бумага",SUMIFS(#REF!,#REF!,Лист1!C11),IF(Лист1!H11="1ст. А/2ст. А",SUMIFS(#REF!,#REF!,Лист1!C11),IF(Лист1!H11="1ст. А/2ст. С",SUMIFS(#REF!,#REF!,Лист1!C11),0)))))</f>
        <v>0</v>
      </c>
      <c r="M6" s="73" t="b">
        <f>IF(Лист1!F11="БУК",(IF(Лист1!H11="1ст. А/2ст. Бумага",SUMIFS(#REF!,#REF!,Лист1!C11),IF(Лист1!H11="1ст. А/2ст. А",SUMIFS(#REF!,#REF!,Лист1!C11),IF(Лист1!H11="1ст. А/2ст. С",SUMIFS(#REF!,#REF!,Лист1!C11),0)))))</f>
        <v>0</v>
      </c>
      <c r="N6" s="73" t="b">
        <f>IF(Лист1!F11="САПЕЛИ, МАКОРЕ",(IF(Лист1!H11="1ст. А/2ст. Бумага",SUMIFS(#REF!,#REF!,Лист1!C11),IF(Лист1!H11="1ст. А/2ст. А",SUMIFS(#REF!,#REF!,Лист1!C11),IF(Лист1!H11="1ст. А/2ст. С",SUMIFS(#REF!,#REF!,Лист1!C11),0)))))</f>
        <v>0</v>
      </c>
      <c r="O6" s="73" t="b">
        <f>IF(Лист1!F11="ОРЕХ Амер.",(IF(Лист1!H11="1ст. А/2ст. Бумага",SUMIFS(#REF!,#REF!,Лист1!C11),IF(Лист1!H11="1ст. А/2ст. В",SUMIFS(#REF!,#REF!,Лист1!C11),IF(Лист1!H11="1ст. А/2ст. А",SUMIFS(#REF!,#REF!,Лист1!C11),IF(Лист1!H11="1ст. А/2ст. С",SUMIFS(#REF!,#REF!,Лист1!C11),0))))))</f>
        <v>0</v>
      </c>
      <c r="P6" s="73" t="b">
        <f>IF(Лист1!F11="ОЛЬХА, АНЕГРИ",(IF(Лист1!H11="1ст. А/2ст. Бумага",SUMIFS(#REF!,#REF!,Лист1!C11),IF(Лист1!H11="1ст. А/2ст. А",SUMIFS(#REF!,#REF!,Лист1!C11),IF(Лист1!H11="1ст. А/2ст. С",SUMIFS(#REF!,#REF!,Лист1!C11),0)))))</f>
        <v>0</v>
      </c>
    </row>
    <row r="7" spans="1:16" ht="15.75" thickBot="1" x14ac:dyDescent="0.3">
      <c r="A7" s="36">
        <v>4</v>
      </c>
      <c r="B7" s="31">
        <f>Лист1!D12</f>
        <v>0</v>
      </c>
      <c r="C7" s="32">
        <f>Лист1!E12</f>
        <v>0</v>
      </c>
      <c r="D7" s="32">
        <v>1</v>
      </c>
      <c r="E7" s="33">
        <f t="shared" si="0"/>
        <v>0</v>
      </c>
      <c r="F7" s="27"/>
      <c r="G7" s="34">
        <f t="shared" si="1"/>
        <v>0</v>
      </c>
      <c r="H7" s="5">
        <f>IF(Лист1!F12="ДУБ европ.",K7,IF(Лист1!F12="ЯСЕНЬ Белый",L7,IF(Лист1!F12="БУК",M7,IF(Лист1!F12="САПЕЛИ, МАКОРЕ",N7,IF(Лист1!F12="ОРЕХ Амер.",O7,IF(Лист1!F12="ОЛЬХА, АНЕГРИ",P7,0))))))</f>
        <v>0</v>
      </c>
      <c r="I7" s="35">
        <f t="shared" si="2"/>
        <v>0</v>
      </c>
      <c r="K7" s="73" t="b">
        <f>IF(Лист1!F12="ДУБ европ.",(IF(Лист1!H12="1ст. А/2ст. Бумага",SUMIFS(#REF!,#REF!,Лист1!C12),IF(Лист1!H12="1ст. А/2ст. В",SUMIFS(#REF!,#REF!,Лист1!C12),IF(Лист1!H12="1ст. А/2ст. А",SUMIFS(#REF!,#REF!,Лист1!C12),IF(Лист1!H12="1ст. А/2ст. С",SUMIFS(#REF!,#REF!,Лист1!C12),0))))))</f>
        <v>0</v>
      </c>
      <c r="L7" s="73" t="b">
        <f>IF(Лист1!F12="ЯСЕНЬ Белый",(IF(Лист1!H12="1ст. А/2ст. Бумага",SUMIFS(#REF!,#REF!,Лист1!C12),IF(Лист1!H12="1ст. А/2ст. А",SUMIFS(#REF!,#REF!,Лист1!C12),IF(Лист1!H12="1ст. А/2ст. С",SUMIFS(#REF!,#REF!,Лист1!C12),0)))))</f>
        <v>0</v>
      </c>
      <c r="M7" s="73" t="b">
        <f>IF(Лист1!F12="БУК",(IF(Лист1!H12="1ст. А/2ст. Бумага",SUMIFS(#REF!,#REF!,Лист1!C12),IF(Лист1!H12="1ст. А/2ст. А",SUMIFS(#REF!,#REF!,Лист1!C12),IF(Лист1!H12="1ст. А/2ст. С",SUMIFS(#REF!,#REF!,Лист1!C12),0)))))</f>
        <v>0</v>
      </c>
      <c r="N7" s="73" t="b">
        <f>IF(Лист1!F12="САПЕЛИ, МАКОРЕ",(IF(Лист1!H12="1ст. А/2ст. Бумага",SUMIFS(#REF!,#REF!,Лист1!C12),IF(Лист1!H12="1ст. А/2ст. А",SUMIFS(#REF!,#REF!,Лист1!C12),IF(Лист1!H12="1ст. А/2ст. С",SUMIFS(#REF!,#REF!,Лист1!C12),0)))))</f>
        <v>0</v>
      </c>
      <c r="O7" s="73" t="b">
        <f>IF(Лист1!F12="ОРЕХ Амер.",(IF(Лист1!H12="1ст. А/2ст. Бумага",SUMIFS(#REF!,#REF!,Лист1!C12),IF(Лист1!H12="1ст. А/2ст. В",SUMIFS(#REF!,#REF!,Лист1!C12),IF(Лист1!H12="1ст. А/2ст. А",SUMIFS(#REF!,#REF!,Лист1!C12),IF(Лист1!H12="1ст. А/2ст. С",SUMIFS(#REF!,#REF!,Лист1!C12),0))))))</f>
        <v>0</v>
      </c>
      <c r="P7" s="73" t="b">
        <f>IF(Лист1!F12="ОЛЬХА, АНЕГРИ",(IF(Лист1!H12="1ст. А/2ст. Бумага",SUMIFS(#REF!,#REF!,Лист1!C12),IF(Лист1!H12="1ст. А/2ст. А",SUMIFS(#REF!,#REF!,Лист1!C12),IF(Лист1!H12="1ст. А/2ст. С",SUMIFS(#REF!,#REF!,Лист1!C12),0)))))</f>
        <v>0</v>
      </c>
    </row>
    <row r="8" spans="1:16" ht="15.75" thickBot="1" x14ac:dyDescent="0.3">
      <c r="A8" s="36">
        <v>5</v>
      </c>
      <c r="B8" s="31">
        <f>Лист1!D13</f>
        <v>0</v>
      </c>
      <c r="C8" s="32">
        <f>Лист1!E13</f>
        <v>0</v>
      </c>
      <c r="D8" s="32">
        <v>1</v>
      </c>
      <c r="E8" s="33">
        <f t="shared" si="0"/>
        <v>0</v>
      </c>
      <c r="G8" s="34">
        <f t="shared" si="1"/>
        <v>0</v>
      </c>
      <c r="H8" s="5">
        <f>IF(Лист1!F13="ДУБ европ.",K8,IF(Лист1!F13="ЯСЕНЬ Белый",L8,IF(Лист1!F13="БУК",M8,IF(Лист1!F13="САПЕЛИ, МАКОРЕ",N8,IF(Лист1!F13="ОРЕХ Амер.",O8,IF(Лист1!F13="ОЛЬХА, АНЕГРИ",P8,0))))))</f>
        <v>0</v>
      </c>
      <c r="I8" s="35">
        <f t="shared" si="2"/>
        <v>0</v>
      </c>
      <c r="K8" s="73" t="b">
        <f>IF(Лист1!F13="ДУБ европ.",(IF(Лист1!H13="1ст. А/2ст. Бумага",SUMIFS(#REF!,#REF!,Лист1!C13),IF(Лист1!H13="1ст. А/2ст. В",SUMIFS(#REF!,#REF!,Лист1!C13),IF(Лист1!H13="1ст. А/2ст. А",SUMIFS(#REF!,#REF!,Лист1!C13),IF(Лист1!H13="1ст. А/2ст. С",SUMIFS(#REF!,#REF!,Лист1!C13),0))))))</f>
        <v>0</v>
      </c>
      <c r="L8" s="73" t="b">
        <f>IF(Лист1!F13="ЯСЕНЬ Белый",(IF(Лист1!H13="1ст. А/2ст. Бумага",SUMIFS(#REF!,#REF!,Лист1!C13),IF(Лист1!H13="1ст. А/2ст. А",SUMIFS(#REF!,#REF!,Лист1!C13),IF(Лист1!H13="1ст. А/2ст. С",SUMIFS(#REF!,#REF!,Лист1!C13),0)))))</f>
        <v>0</v>
      </c>
      <c r="M8" s="73" t="b">
        <f>IF(Лист1!F13="БУК",(IF(Лист1!H13="1ст. А/2ст. Бумага",SUMIFS(#REF!,#REF!,Лист1!C13),IF(Лист1!H13="1ст. А/2ст. А",SUMIFS(#REF!,#REF!,Лист1!C13),IF(Лист1!H13="1ст. А/2ст. С",SUMIFS(#REF!,#REF!,Лист1!C13),0)))))</f>
        <v>0</v>
      </c>
      <c r="N8" s="73" t="b">
        <f>IF(Лист1!F13="САПЕЛИ, МАКОРЕ",(IF(Лист1!H13="1ст. А/2ст. Бумага",SUMIFS(#REF!,#REF!,Лист1!C13),IF(Лист1!H13="1ст. А/2ст. А",SUMIFS(#REF!,#REF!,Лист1!C13),IF(Лист1!H13="1ст. А/2ст. С",SUMIFS(#REF!,#REF!,Лист1!C13),0)))))</f>
        <v>0</v>
      </c>
      <c r="O8" s="73" t="b">
        <f>IF(Лист1!F13="ОРЕХ Амер.",(IF(Лист1!H13="1ст. А/2ст. Бумага",SUMIFS(#REF!,#REF!,Лист1!C13),IF(Лист1!H13="1ст. А/2ст. В",SUMIFS(#REF!,#REF!,Лист1!C13),IF(Лист1!H13="1ст. А/2ст. А",SUMIFS(#REF!,#REF!,Лист1!C13),IF(Лист1!H13="1ст. А/2ст. С",SUMIFS(#REF!,#REF!,Лист1!C13),0))))))</f>
        <v>0</v>
      </c>
      <c r="P8" s="73" t="b">
        <f>IF(Лист1!F13="ОЛЬХА, АНЕГРИ",(IF(Лист1!H13="1ст. А/2ст. Бумага",SUMIFS(#REF!,#REF!,Лист1!C13),IF(Лист1!H13="1ст. А/2ст. А",SUMIFS(#REF!,#REF!,Лист1!C13),IF(Лист1!H13="1ст. А/2ст. С",SUMIFS(#REF!,#REF!,Лист1!C13),0)))))</f>
        <v>0</v>
      </c>
    </row>
    <row r="9" spans="1:16" ht="15.75" thickBot="1" x14ac:dyDescent="0.3">
      <c r="A9" s="36">
        <v>6</v>
      </c>
      <c r="B9" s="31">
        <f>Лист1!D14</f>
        <v>0</v>
      </c>
      <c r="C9" s="32">
        <f>Лист1!E14</f>
        <v>0</v>
      </c>
      <c r="D9" s="32">
        <v>1</v>
      </c>
      <c r="E9" s="33">
        <f t="shared" si="0"/>
        <v>0</v>
      </c>
      <c r="G9" s="34">
        <f t="shared" si="1"/>
        <v>0</v>
      </c>
      <c r="H9" s="5">
        <f>IF(Лист1!F14="ДУБ европ.",K9,IF(Лист1!F14="ЯСЕНЬ Белый",L9,IF(Лист1!F14="БУК",M9,IF(Лист1!F14="САПЕЛИ, МАКОРЕ",N9,IF(Лист1!F14="ОРЕХ Амер.",O9,IF(Лист1!F14="ОЛЬХА, АНЕГРИ",P9,0))))))</f>
        <v>0</v>
      </c>
      <c r="I9" s="35">
        <f t="shared" si="2"/>
        <v>0</v>
      </c>
      <c r="K9" s="73" t="b">
        <f>IF(Лист1!F14="ДУБ европ.",(IF(Лист1!H14="1ст. А/2ст. Бумага",SUMIFS(#REF!,#REF!,Лист1!C14),IF(Лист1!H14="1ст. А/2ст. В",SUMIFS(#REF!,#REF!,Лист1!C14),IF(Лист1!H14="1ст. А/2ст. А",SUMIFS(#REF!,#REF!,Лист1!C14),IF(Лист1!H14="1ст. А/2ст. С",SUMIFS(#REF!,#REF!,Лист1!C14),0))))))</f>
        <v>0</v>
      </c>
      <c r="L9" s="73" t="b">
        <f>IF(Лист1!F14="ЯСЕНЬ Белый",(IF(Лист1!H14="1ст. А/2ст. Бумага",SUMIFS(#REF!,#REF!,Лист1!C14),IF(Лист1!H14="1ст. А/2ст. А",SUMIFS(#REF!,#REF!,Лист1!C14),IF(Лист1!H14="1ст. А/2ст. С",SUMIFS(#REF!,#REF!,Лист1!C14),0)))))</f>
        <v>0</v>
      </c>
      <c r="M9" s="73" t="b">
        <f>IF(Лист1!F14="БУК",(IF(Лист1!H14="1ст. А/2ст. Бумага",SUMIFS(#REF!,#REF!,Лист1!C14),IF(Лист1!H14="1ст. А/2ст. А",SUMIFS(#REF!,#REF!,Лист1!C14),IF(Лист1!H14="1ст. А/2ст. С",SUMIFS(#REF!,#REF!,Лист1!C14),0)))))</f>
        <v>0</v>
      </c>
      <c r="N9" s="73" t="b">
        <f>IF(Лист1!F14="САПЕЛИ, МАКОРЕ",(IF(Лист1!H14="1ст. А/2ст. Бумага",SUMIFS(#REF!,#REF!,Лист1!C14),IF(Лист1!H14="1ст. А/2ст. А",SUMIFS(#REF!,#REF!,Лист1!C14),IF(Лист1!H14="1ст. А/2ст. С",SUMIFS(#REF!,#REF!,Лист1!C14),0)))))</f>
        <v>0</v>
      </c>
      <c r="O9" s="73" t="b">
        <f>IF(Лист1!F14="ОРЕХ Амер.",(IF(Лист1!H14="1ст. А/2ст. Бумага",SUMIFS(#REF!,#REF!,Лист1!C14),IF(Лист1!H14="1ст. А/2ст. В",SUMIFS(#REF!,#REF!,Лист1!C14),IF(Лист1!H14="1ст. А/2ст. А",SUMIFS(#REF!,#REF!,Лист1!C14),IF(Лист1!H14="1ст. А/2ст. С",SUMIFS(#REF!,#REF!,Лист1!C14),0))))))</f>
        <v>0</v>
      </c>
      <c r="P9" s="73" t="b">
        <f>IF(Лист1!F14="ОЛЬХА, АНЕГРИ",(IF(Лист1!H14="1ст. А/2ст. Бумага",SUMIFS(#REF!,#REF!,Лист1!C14),IF(Лист1!H14="1ст. А/2ст. А",SUMIFS(#REF!,#REF!,Лист1!C14),IF(Лист1!H14="1ст. А/2ст. С",SUMIFS(#REF!,#REF!,Лист1!C14),0)))))</f>
        <v>0</v>
      </c>
    </row>
    <row r="10" spans="1:16" ht="15.75" thickBot="1" x14ac:dyDescent="0.3">
      <c r="A10" s="36">
        <v>7</v>
      </c>
      <c r="B10" s="29">
        <f>Лист1!D15</f>
        <v>0</v>
      </c>
      <c r="C10" s="30">
        <f>Лист1!E15</f>
        <v>0</v>
      </c>
      <c r="D10" s="30">
        <v>1</v>
      </c>
      <c r="E10" s="9">
        <f t="shared" si="0"/>
        <v>0</v>
      </c>
      <c r="F10" s="28"/>
      <c r="G10" s="29">
        <f t="shared" si="1"/>
        <v>0</v>
      </c>
      <c r="H10" s="30">
        <f>IF(Лист1!F15="ДУБ европ.",K10,IF(Лист1!F15="ЯСЕНЬ Белый",L10,IF(Лист1!F15="БУК",M10,IF(Лист1!F15="САПЕЛИ, МАКОРЕ",N10,IF(Лист1!F15="ОРЕХ Амер.",O10,IF(Лист1!F15="ОЛЬХА, АНЕГРИ",P10,0))))))</f>
        <v>0</v>
      </c>
      <c r="I10" s="9">
        <f t="shared" si="2"/>
        <v>0</v>
      </c>
      <c r="K10" s="73" t="b">
        <f>IF(Лист1!F15="ДУБ европ.",(IF(Лист1!H15="1ст. А/2ст. Бумага",SUMIFS(#REF!,#REF!,Лист1!C15),IF(Лист1!H15="1ст. А/2ст. В",SUMIFS(#REF!,#REF!,Лист1!C15),IF(Лист1!H15="1ст. А/2ст. А",SUMIFS(#REF!,#REF!,Лист1!C15),IF(Лист1!H15="1ст. А/2ст. С",SUMIFS(#REF!,#REF!,Лист1!C15),0))))))</f>
        <v>0</v>
      </c>
      <c r="L10" s="73" t="b">
        <f>IF(Лист1!F15="ЯСЕНЬ Белый",(IF(Лист1!H15="1ст. А/2ст. Бумага",SUMIFS(#REF!,#REF!,Лист1!C15),IF(Лист1!H15="1ст. А/2ст. А",SUMIFS(#REF!,#REF!,Лист1!C15),IF(Лист1!H15="1ст. А/2ст. С",SUMIFS(#REF!,#REF!,Лист1!C15),0)))))</f>
        <v>0</v>
      </c>
      <c r="M10" s="73" t="b">
        <f>IF(Лист1!F15="БУК",(IF(Лист1!H15="1ст. А/2ст. Бумага",SUMIFS(#REF!,#REF!,Лист1!C15),IF(Лист1!H15="1ст. А/2ст. А",SUMIFS(#REF!,#REF!,Лист1!C15),IF(Лист1!H15="1ст. А/2ст. С",SUMIFS(#REF!,#REF!,Лист1!C15),0)))))</f>
        <v>0</v>
      </c>
      <c r="N10" s="73" t="b">
        <f>IF(Лист1!F15="САПЕЛИ, МАКОРЕ",(IF(Лист1!H15="1ст. А/2ст. Бумага",SUMIFS(#REF!,#REF!,Лист1!C15),IF(Лист1!H15="1ст. А/2ст. А",SUMIFS(#REF!,#REF!,Лист1!C15),IF(Лист1!H15="1ст. А/2ст. С",SUMIFS(#REF!,#REF!,Лист1!C15),0)))))</f>
        <v>0</v>
      </c>
      <c r="O10" s="73" t="b">
        <f>IF(Лист1!F15="ОРЕХ Амер.",(IF(Лист1!H15="1ст. А/2ст. Бумага",SUMIFS(#REF!,#REF!,Лист1!C15),IF(Лист1!H15="1ст. А/2ст. В",SUMIFS(#REF!,#REF!,Лист1!C15),IF(Лист1!H15="1ст. А/2ст. А",SUMIFS(#REF!,#REF!,Лист1!C15),IF(Лист1!H15="1ст. А/2ст. С",SUMIFS(#REF!,#REF!,Лист1!C15),0))))))</f>
        <v>0</v>
      </c>
      <c r="P10" s="73" t="b">
        <f>IF(Лист1!F15="ОЛЬХА, АНЕГРИ",(IF(Лист1!H15="1ст. А/2ст. Бумага",SUMIFS(#REF!,#REF!,Лист1!C15),IF(Лист1!H15="1ст. А/2ст. А",SUMIFS(#REF!,#REF!,Лист1!C15),IF(Лист1!H15="1ст. А/2ст. С",SUMIFS(#REF!,#REF!,Лист1!C15),0)))))</f>
        <v>0</v>
      </c>
    </row>
    <row r="11" spans="1:16" x14ac:dyDescent="0.25">
      <c r="K11" s="73" t="b">
        <f>IF(Лист1!F16="ДУБ европ.",(IF(Лист1!H16="1ст. А/2ст. Бумага",SUMIFS(#REF!,#REF!,Лист1!C16),IF(Лист1!H16="1ст. А/2ст. В",SUMIFS(#REF!,#REF!,Лист1!C16),IF(Лист1!H16="1ст. А/2ст. А",SUMIFS(#REF!,#REF!,Лист1!C16),IF(Лист1!H16="1ст. А/2ст. С",SUMIFS(#REF!,#REF!,Лист1!C16),0))))))</f>
        <v>0</v>
      </c>
      <c r="L11" s="73" t="b">
        <f>IF(Лист1!F16="ЯСЕНЬ Белый",(IF(Лист1!H16="1ст. А/2ст. Бумага",SUMIFS(#REF!,#REF!,Лист1!C16),IF(Лист1!H16="1ст. А/2ст. А",SUMIFS(#REF!,#REF!,Лист1!C16),IF(Лист1!H16="1ст. А/2ст. С",SUMIFS(#REF!,#REF!,Лист1!C16),0)))))</f>
        <v>0</v>
      </c>
      <c r="M11" s="73" t="b">
        <f>IF(Лист1!F16="БУК",(IF(Лист1!H16="1ст. А/2ст. Бумага",SUMIFS(#REF!,#REF!,Лист1!C16),IF(Лист1!H16="1ст. А/2ст. А",SUMIFS(#REF!,#REF!,Лист1!C16),IF(Лист1!H16="1ст. А/2ст. С",SUMIFS(#REF!,#REF!,Лист1!C16),0)))))</f>
        <v>0</v>
      </c>
      <c r="N11" s="73" t="b">
        <f>IF(Лист1!F16="САПЕЛИ, МАКОРЕ",(IF(Лист1!H16="1ст. А/2ст. Бумага",SUMIFS(#REF!,#REF!,Лист1!C16),IF(Лист1!H16="1ст. А/2ст. А",SUMIFS(#REF!,#REF!,Лист1!C16),IF(Лист1!H16="1ст. А/2ст. С",SUMIFS(#REF!,#REF!,Лист1!C16),0)))))</f>
        <v>0</v>
      </c>
      <c r="O11" s="73" t="b">
        <f>IF(Лист1!F16="ОРЕХ Амер.",(IF(Лист1!H16="1ст. А/2ст. Бумага",SUMIFS(#REF!,#REF!,Лист1!C16),IF(Лист1!H16="1ст. А/2ст. В",SUMIFS(#REF!,#REF!,Лист1!C16),IF(Лист1!H16="1ст. А/2ст. А",SUMIFS(#REF!,#REF!,Лист1!C16),IF(Лист1!H16="1ст. А/2ст. С",SUMIFS(#REF!,#REF!,Лист1!C16),0))))))</f>
        <v>0</v>
      </c>
      <c r="P11" s="73" t="b">
        <f>IF(Лист1!F16="ОЛЬХА, АНЕГРИ",(IF(Лист1!H16="1ст. А/2ст. Бумага",SUMIFS(#REF!,#REF!,Лист1!C16),IF(Лист1!H16="1ст. А/2ст. А",SUMIFS(#REF!,#REF!,Лист1!C16),IF(Лист1!H16="1ст. А/2ст. С",SUMIFS(#REF!,#REF!,Лист1!C16),0)))))</f>
        <v>0</v>
      </c>
    </row>
    <row r="13" spans="1:16" ht="15.75" thickBot="1" x14ac:dyDescent="0.3"/>
    <row r="14" spans="1:16" x14ac:dyDescent="0.25">
      <c r="B14" s="75" t="s">
        <v>52</v>
      </c>
    </row>
    <row r="15" spans="1:16" x14ac:dyDescent="0.25">
      <c r="B15" s="22" t="s">
        <v>50</v>
      </c>
    </row>
    <row r="16" spans="1:16" x14ac:dyDescent="0.25">
      <c r="B16" s="59" t="s">
        <v>51</v>
      </c>
    </row>
    <row r="17" spans="2:2" x14ac:dyDescent="0.25">
      <c r="B17" s="16" t="s">
        <v>49</v>
      </c>
    </row>
  </sheetData>
  <sheetProtection algorithmName="SHA-512" hashValue="WysOQyGCSGni1JFqz8r+jPIdc3j33M2Ph5amelWtJu+2CAyQY2X9qi7kwSYxpwLrov9CL5E4OAf0g7O9YwS1zA==" saltValue="b0fMuVeoyvIKkn3WlbBFUg==" spinCount="100000" sheet="1" objects="1" scenarios="1"/>
  <customSheetViews>
    <customSheetView guid="{34FFF929-29B3-45A4-9C69-22F2BB12566E}" state="hidden">
      <selection activeCell="G10" sqref="G10"/>
      <pageMargins left="0.7" right="0.7" top="0.75" bottom="0.75" header="0.3" footer="0.3"/>
    </customSheetView>
  </customSheetViews>
  <mergeCells count="3">
    <mergeCell ref="B2:E2"/>
    <mergeCell ref="G2:I2"/>
    <mergeCell ref="K2:P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4 7 8 b 1 0 3 - 5 e f 8 - 4 f a c - 9 a c b - 7 6 c 3 1 3 f 3 3 1 f 4 "   x m l n s = " h t t p : / / s c h e m a s . m i c r o s o f t . c o m / D a t a M a s h u p " > A A A A A J U E A A B Q S w M E F A A C A A g A S J x y V U a A n 2 y n A A A A + Q A A A B I A H A B D b 2 5 m a W c v U G F j a 2 F n Z S 5 4 b W w g o h g A K K A U A A A A A A A A A A A A A A A A A A A A A A A A A A A A h Y 9 N D o I w G E S v Q r q n P 4 j G k I + y c C u J 0 W j c k l K h E Y p p i + V u L j y S V 5 B E M e x c z u R N 8 u b 1 e E I 2 t E 1 w l 8 a q T q e I Y Y o C q U V X K l 2 l q H e X c I 0 y D r t C X I t K B i O s b T J Y l a L a u V t C i P c e + w X u T E U i S h k 5 5 9 u D q G V b h E p b V 2 g h 0 W 9 V / l 8 h D q e P D I 9 w F O O Y r p a Y x Z Q B m X r I l Z 4 x o z K m Q G Y l b P r G 9 U Z y 0 4 f 7 I 5 A p A v n e 4 G 9 Q S w M E F A A C A A g A S J x y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i c c l X N + J 3 H j A E A A E Y D A A A T A B w A R m 9 y b X V s Y X M v U 2 V j d G l v b j E u b S C i G A A o o B Q A A A A A A A A A A A A A A A A A A A A A A A A A A A C N k c t K w 0 A U h v e B v s M w b h o I x a l 3 S 1 e 1 g r h s x Y U p k t a R h q Y z J T O F S i m o i C 7 c i K A U w X p B c O N K F K t o f A E X J 6 / g k 3 i 8 Q d U E D A w 5 f H P m P / 8 / o 3 h F u 1 K Q w u e f Z R J G w l B V x + c r B E 7 g A C 5 h D 8 7 h i m S J x 3 X C I P h B N 9 w I N y E I d + A J + v C A e / l W h X u p R e n X y l L W k r O u x 1 M 5 K T Q X W i V p b t p e U N x X d k F 6 + Z o 9 w 1 V N y 4 a N y t f Q f 1 c a K M n r 1 m G a J O E k X I c A 1 e 9 w I 4 C b j 4 l Y m T b 0 w g 2 c G 8 B 1 u G u j x V M 8 2 3 3 Z h j M C F 1 g e o + d T 6 M E + H M E e Y e O M p d O p l q d a 1 L S I a H q e R b T f 5 K b 1 l W U g 4 3 K h y r n G N L 8 D t p f m N K 9 n 6 W A z t e Z d s Z K l H 2 d o q b M 0 4 2 i n 9 K U 6 R K G L z h / h F g X e 1 1 O 4 C / c E N f v w T H F C 0 S n j D R V 9 R 6 h V 6 d d z 0 m v W R X G t w V X y r y O r 3 a a f H Y y i e + w i j l j r W O Q b p 6 P x S D Q e j c Z j 0 X g 8 G k 9 E 4 8 l o P B W N 2 X A M j 8 n J Y o K y m K Q s J i q L y c p + h O 2 Y C c M V / 3 n Q z B t Q S w E C L Q A U A A I A C A B I n H J V R o C f b K c A A A D 5 A A A A E g A A A A A A A A A A A A A A A A A A A A A A Q 2 9 u Z m l n L 1 B h Y 2 t h Z 2 U u e G 1 s U E s B A i 0 A F A A C A A g A S J x y V Q / K 6 a u k A A A A 6 Q A A A B M A A A A A A A A A A A A A A A A A 8 w A A A F t D b 2 5 0 Z W 5 0 X 1 R 5 c G V z X S 5 4 b W x Q S w E C L Q A U A A I A C A B I n H J V z f i d x 4 w B A A B G A w A A E w A A A A A A A A A A A A A A A A D k A Q A A R m 9 y b X V s Y X M v U 2 V j d G l v b j E u b V B L B Q Y A A A A A A w A D A M I A A A C 9 A w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7 J E w A A A A A A A K c T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w J T k 1 J U Q w J U E 3 J U Q w J T k w J U Q w J U E y J U Q w J U F D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X Y W l 0 a W 5 n R m 9 y R X h j Z W x S Z W Z y Z X N o I i A v P j x F b n R y e S B U e X B l P S J G a W x s Q 2 9 1 b n Q i I F Z h b H V l P S J s M C I g L z 4 8 R W 5 0 c n k g V H l w Z T 0 i R m l s b E V y c m 9 y Q 2 9 1 b n Q i I F Z h b H V l P S J s M C I g L z 4 8 R W 5 0 c n k g V H l w Z T 0 i R m l s b E N v b H V t b l R 5 c G V z I i B W Y W x 1 Z T 0 i c 0 F B Q U F B Q U F B Q U F B Q U F B Q U F B Q U F B Q U E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1 0 i I C 8 + P E V u d H J 5 I F R 5 c G U 9 I k Z p b G x F c n J v c k N v Z G U i I F Z h b H V l P S J z V W 5 r b m 9 3 b i I g L z 4 8 R W 5 0 c n k g V H l w Z T 0 i R m l s b E x h c 3 R V c G R h d G V k I i B W Y W x 1 Z T 0 i Z D I w M j I t M T E t M T h U M T Y 6 M z M 6 N D g u O D Q w M T A 1 M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9 C b 0 L j R g d G C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f 0 J X Q p 9 C Q 0 K L Q r C / Q m N C 3 0 L z Q t d C 9 0 L X Q v d C 9 0 Y v Q u S D R g t C 4 0 L 8 u e 0 N v b H V t b j E s M H 0 m c X V v d D s s J n F 1 b 3 Q 7 U 2 V j d G l v b j E v 0 J / Q l d C n 0 J D Q o t C s L 9 C Y 0 L f Q v N C 1 0 L 3 Q t d C 9 0 L 3 R i 9 C 5 I N G C 0 L j Q v y 5 7 Q 2 9 s d W 1 u M i w x f S Z x d W 9 0 O y w m c X V v d D t T Z W N 0 a W 9 u M S / Q n 9 C V 0 K f Q k N C i 0 K w v 0 J j Q t 9 C 8 0 L X Q v d C 1 0 L 3 Q v d G L 0 L k g 0 Y L Q u N C / L n t D b 2 x 1 b W 4 z L D J 9 J n F 1 b 3 Q 7 L C Z x d W 9 0 O 1 N l Y 3 R p b 2 4 x L 9 C f 0 J X Q p 9 C Q 0 K L Q r C / Q m N C 3 0 L z Q t d C 9 0 L X Q v d C 9 0 Y v Q u S D R g t C 4 0 L 8 u e 0 N v b H V t b j Q s M 3 0 m c X V v d D s s J n F 1 b 3 Q 7 U 2 V j d G l v b j E v 0 J / Q l d C n 0 J D Q o t C s L 9 C Y 0 L f Q v N C 1 0 L 3 Q t d C 9 0 L 3 R i 9 C 5 I N G C 0 L j Q v y 5 7 Q 2 9 s d W 1 u N S w 0 f S Z x d W 9 0 O y w m c X V v d D t T Z W N 0 a W 9 u M S / Q n 9 C V 0 K f Q k N C i 0 K w v 0 J j Q t 9 C 8 0 L X Q v d C 1 0 L 3 Q v d G L 0 L k g 0 Y L Q u N C / L n t D b 2 x 1 b W 4 2 L D V 9 J n F 1 b 3 Q 7 L C Z x d W 9 0 O 1 N l Y 3 R p b 2 4 x L 9 C f 0 J X Q p 9 C Q 0 K L Q r C / Q m N C 3 0 L z Q t d C 9 0 L X Q v d C 9 0 Y v Q u S D R g t C 4 0 L 8 u e 0 N v b H V t b j c s N n 0 m c X V v d D s s J n F 1 b 3 Q 7 U 2 V j d G l v b j E v 0 J / Q l d C n 0 J D Q o t C s L 9 C Y 0 L f Q v N C 1 0 L 3 Q t d C 9 0 L 3 R i 9 C 5 I N G C 0 L j Q v y 5 7 Q 2 9 s d W 1 u O C w 3 f S Z x d W 9 0 O y w m c X V v d D t T Z W N 0 a W 9 u M S / Q n 9 C V 0 K f Q k N C i 0 K w v 0 J j Q t 9 C 8 0 L X Q v d C 1 0 L 3 Q v d G L 0 L k g 0 Y L Q u N C / L n t D b 2 x 1 b W 4 5 L D h 9 J n F 1 b 3 Q 7 L C Z x d W 9 0 O 1 N l Y 3 R p b 2 4 x L 9 C f 0 J X Q p 9 C Q 0 K L Q r C / Q m N C 3 0 L z Q t d C 9 0 L X Q v d C 9 0 Y v Q u S D R g t C 4 0 L 8 u e 0 N v b H V t b j E w L D l 9 J n F 1 b 3 Q 7 L C Z x d W 9 0 O 1 N l Y 3 R p b 2 4 x L 9 C f 0 J X Q p 9 C Q 0 K L Q r C / Q m N C 3 0 L z Q t d C 9 0 L X Q v d C 9 0 Y v Q u S D R g t C 4 0 L 8 u e 0 N v b H V t b j E x L D E w f S Z x d W 9 0 O y w m c X V v d D t T Z W N 0 a W 9 u M S / Q n 9 C V 0 K f Q k N C i 0 K w v 0 J j Q t 9 C 8 0 L X Q v d C 1 0 L 3 Q v d G L 0 L k g 0 Y L Q u N C / L n t D b 2 x 1 b W 4 x M i w x M X 0 m c X V v d D s s J n F 1 b 3 Q 7 U 2 V j d G l v b j E v 0 J / Q l d C n 0 J D Q o t C s L 9 C Y 0 L f Q v N C 1 0 L 3 Q t d C 9 0 L 3 R i 9 C 5 I N G C 0 L j Q v y 5 7 Q 2 9 s d W 1 u M T M s M T J 9 J n F 1 b 3 Q 7 L C Z x d W 9 0 O 1 N l Y 3 R p b 2 4 x L 9 C f 0 J X Q p 9 C Q 0 K L Q r C / Q m N C 3 0 L z Q t d C 9 0 L X Q v d C 9 0 Y v Q u S D R g t C 4 0 L 8 u e 0 N v b H V t b j E 0 L D E z f S Z x d W 9 0 O y w m c X V v d D t T Z W N 0 a W 9 u M S / Q n 9 C V 0 K f Q k N C i 0 K w v 0 J j Q t 9 C 8 0 L X Q v d C 1 0 L 3 Q v d G L 0 L k g 0 Y L Q u N C / L n t D b 2 x 1 b W 4 x N S w x N H 0 m c X V v d D s s J n F 1 b 3 Q 7 U 2 V j d G l v b j E v 0 J / Q l d C n 0 J D Q o t C s L 9 C Y 0 L f Q v N C 1 0 L 3 Q t d C 9 0 L 3 R i 9 C 5 I N G C 0 L j Q v y 5 7 Q 2 9 s d W 1 u M T Y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/ Q n 9 C V 0 K f Q k N C i 0 K w v 0 J j Q t 9 C 8 0 L X Q v d C 1 0 L 3 Q v d G L 0 L k g 0 Y L Q u N C / L n t D b 2 x 1 b W 4 x L D B 9 J n F 1 b 3 Q 7 L C Z x d W 9 0 O 1 N l Y 3 R p b 2 4 x L 9 C f 0 J X Q p 9 C Q 0 K L Q r C / Q m N C 3 0 L z Q t d C 9 0 L X Q v d C 9 0 Y v Q u S D R g t C 4 0 L 8 u e 0 N v b H V t b j I s M X 0 m c X V v d D s s J n F 1 b 3 Q 7 U 2 V j d G l v b j E v 0 J / Q l d C n 0 J D Q o t C s L 9 C Y 0 L f Q v N C 1 0 L 3 Q t d C 9 0 L 3 R i 9 C 5 I N G C 0 L j Q v y 5 7 Q 2 9 s d W 1 u M y w y f S Z x d W 9 0 O y w m c X V v d D t T Z W N 0 a W 9 u M S / Q n 9 C V 0 K f Q k N C i 0 K w v 0 J j Q t 9 C 8 0 L X Q v d C 1 0 L 3 Q v d G L 0 L k g 0 Y L Q u N C / L n t D b 2 x 1 b W 4 0 L D N 9 J n F 1 b 3 Q 7 L C Z x d W 9 0 O 1 N l Y 3 R p b 2 4 x L 9 C f 0 J X Q p 9 C Q 0 K L Q r C / Q m N C 3 0 L z Q t d C 9 0 L X Q v d C 9 0 Y v Q u S D R g t C 4 0 L 8 u e 0 N v b H V t b j U s N H 0 m c X V v d D s s J n F 1 b 3 Q 7 U 2 V j d G l v b j E v 0 J / Q l d C n 0 J D Q o t C s L 9 C Y 0 L f Q v N C 1 0 L 3 Q t d C 9 0 L 3 R i 9 C 5 I N G C 0 L j Q v y 5 7 Q 2 9 s d W 1 u N i w 1 f S Z x d W 9 0 O y w m c X V v d D t T Z W N 0 a W 9 u M S / Q n 9 C V 0 K f Q k N C i 0 K w v 0 J j Q t 9 C 8 0 L X Q v d C 1 0 L 3 Q v d G L 0 L k g 0 Y L Q u N C / L n t D b 2 x 1 b W 4 3 L D Z 9 J n F 1 b 3 Q 7 L C Z x d W 9 0 O 1 N l Y 3 R p b 2 4 x L 9 C f 0 J X Q p 9 C Q 0 K L Q r C / Q m N C 3 0 L z Q t d C 9 0 L X Q v d C 9 0 Y v Q u S D R g t C 4 0 L 8 u e 0 N v b H V t b j g s N 3 0 m c X V v d D s s J n F 1 b 3 Q 7 U 2 V j d G l v b j E v 0 J / Q l d C n 0 J D Q o t C s L 9 C Y 0 L f Q v N C 1 0 L 3 Q t d C 9 0 L 3 R i 9 C 5 I N G C 0 L j Q v y 5 7 Q 2 9 s d W 1 u O S w 4 f S Z x d W 9 0 O y w m c X V v d D t T Z W N 0 a W 9 u M S / Q n 9 C V 0 K f Q k N C i 0 K w v 0 J j Q t 9 C 8 0 L X Q v d C 1 0 L 3 Q v d G L 0 L k g 0 Y L Q u N C / L n t D b 2 x 1 b W 4 x M C w 5 f S Z x d W 9 0 O y w m c X V v d D t T Z W N 0 a W 9 u M S / Q n 9 C V 0 K f Q k N C i 0 K w v 0 J j Q t 9 C 8 0 L X Q v d C 1 0 L 3 Q v d G L 0 L k g 0 Y L Q u N C / L n t D b 2 x 1 b W 4 x M S w x M H 0 m c X V v d D s s J n F 1 b 3 Q 7 U 2 V j d G l v b j E v 0 J / Q l d C n 0 J D Q o t C s L 9 C Y 0 L f Q v N C 1 0 L 3 Q t d C 9 0 L 3 R i 9 C 5 I N G C 0 L j Q v y 5 7 Q 2 9 s d W 1 u M T I s M T F 9 J n F 1 b 3 Q 7 L C Z x d W 9 0 O 1 N l Y 3 R p b 2 4 x L 9 C f 0 J X Q p 9 C Q 0 K L Q r C / Q m N C 3 0 L z Q t d C 9 0 L X Q v d C 9 0 Y v Q u S D R g t C 4 0 L 8 u e 0 N v b H V t b j E z L D E y f S Z x d W 9 0 O y w m c X V v d D t T Z W N 0 a W 9 u M S / Q n 9 C V 0 K f Q k N C i 0 K w v 0 J j Q t 9 C 8 0 L X Q v d C 1 0 L 3 Q v d G L 0 L k g 0 Y L Q u N C / L n t D b 2 x 1 b W 4 x N C w x M 3 0 m c X V v d D s s J n F 1 b 3 Q 7 U 2 V j d G l v b j E v 0 J / Q l d C n 0 J D Q o t C s L 9 C Y 0 L f Q v N C 1 0 L 3 Q t d C 9 0 L 3 R i 9 C 5 I N G C 0 L j Q v y 5 7 Q 2 9 s d W 1 u M T U s M T R 9 J n F 1 b 3 Q 7 L C Z x d W 9 0 O 1 N l Y 3 R p b 2 4 x L 9 C f 0 J X Q p 9 C Q 0 K L Q r C / Q m N C 3 0 L z Q t d C 9 0 L X Q v d C 9 0 Y v Q u S D R g t C 4 0 L 8 u e 0 N v b H V t b j E 2 L D E 1 f S Z x d W 9 0 O 1 0 s J n F 1 b 3 Q 7 U m V s Y X R p b 2 5 z a G l w S W 5 m b y Z x d W 9 0 O z p b X X 0 i I C 8 + P E V u d H J 5 I F R 5 c G U 9 I k J 1 Z m Z l c k 5 l e H R S Z W Z y Z X N o I i B W Y W x 1 Z T 0 i b D E i I C 8 + P E V u d H J 5 I F R 5 c G U 9 I l F 1 Z X J 5 S U Q i I F Z h b H V l P S J z M D F j N z Y w M z g t M z E 0 M S 0 0 M z A w L T g 1 M j I t M 2 Y 1 M j Z k Y 2 F l Y z Y 5 I i A v P j w v U 3 R h Y m x l R W 5 0 c m l l c z 4 8 L 0 l 0 Z W 0 + P E l 0 Z W 0 + P E l 0 Z W 1 M b 2 N h d G l v b j 4 8 S X R l b V R 5 c G U + R m 9 y b X V s Y T w v S X R l b V R 5 c G U + P E l 0 Z W 1 Q Y X R o P l N l Y 3 R p b 2 4 x L y V E M C U 5 R i V E M C U 5 N S V E M C V B N y V E M C U 5 M C V E M C V B M i V E M C V B Q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A l O T U l R D A l Q T c l R D A l O T A l R D A l Q T I l R D A l Q U M v J U Q w J T l G J U Q w J T k 1 J U Q w J U E 3 J U Q w J T k w J U Q w J U E y J U Q w J U F D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w J T k 1 J U Q w J U E 3 J U Q w J T k w J U Q w J U E y J U Q w J U F D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v f / m / Q + o 5 T J P e L S Q s 9 j b w A A A A A A I A A A A A A B B m A A A A A Q A A I A A A A G t 1 n / K L J d 3 3 o O O 6 p / J F o 7 I L 1 M o N e q P 7 9 A D t g 7 1 X I Y T M A A A A A A 6 A A A A A A g A A I A A A A G n B S P j s 2 f L u S 1 n e r O n P R G h 6 j i U j a S T m S c b 4 n Y E C q 0 F V U A A A A C a T U F 2 0 N p n u L p N X H 5 L 8 4 P b U q C + w R S h W r F N a J T 0 v G D k n Z F A / Z z 6 o w d 9 L n g C S r 6 T i t n f m K q H + h l / p M u 6 G F j T 8 H W W b W H D N I f z 7 m j r 9 Q t 9 i U U P n Q A A A A I X K O h L q a L Y x B B e 3 C P b a e 7 L J l 2 O + Z x T P Q Y 6 r r D D J 0 6 u X x Y f j 4 C / 7 r X I S m E p n S H I v / L + Z p 6 X U i l I 5 a U U h c D 2 J O p s = < / D a t a M a s h u p > 
</file>

<file path=customXml/itemProps1.xml><?xml version="1.0" encoding="utf-8"?>
<ds:datastoreItem xmlns:ds="http://schemas.openxmlformats.org/officeDocument/2006/customXml" ds:itemID="{2C6244A0-1CAE-4116-9F49-457B2D4071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Списки</vt:lpstr>
      <vt:lpstr>Формулы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sw3</dc:creator>
  <cp:lastModifiedBy>sw3</cp:lastModifiedBy>
  <cp:lastPrinted>2022-11-24T14:05:41Z</cp:lastPrinted>
  <dcterms:created xsi:type="dcterms:W3CDTF">2022-11-15T10:22:00Z</dcterms:created>
  <dcterms:modified xsi:type="dcterms:W3CDTF">2022-12-14T11:56:44Z</dcterms:modified>
</cp:coreProperties>
</file>